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kor\Downloads\O10-selected\"/>
    </mc:Choice>
  </mc:AlternateContent>
  <xr:revisionPtr revIDLastSave="0" documentId="13_ncr:1_{DF9CA4E7-C0BD-49AE-A74F-158C593E1718}" xr6:coauthVersionLast="47" xr6:coauthVersionMax="47" xr10:uidLastSave="{00000000-0000-0000-0000-000000000000}"/>
  <bookViews>
    <workbookView xWindow="28680" yWindow="-165" windowWidth="29040" windowHeight="15720" xr2:uid="{00000000-000D-0000-FFFF-FFFF00000000}"/>
  </bookViews>
  <sheets>
    <sheet name="รายงานผลการใช้จ่าย ไตรมาส2" sheetId="1" r:id="rId1"/>
  </sheets>
  <definedNames>
    <definedName name="_xlnm.Print_Area" localSheetId="0">'รายงานผลการใช้จ่าย ไตรมาส2'!$A$1:$G$62</definedName>
    <definedName name="_xlnm.Print_Titles" localSheetId="0">'รายงานผลการใช้จ่าย ไตรมาส2'!$5:$7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1" l="1"/>
  <c r="E49" i="1"/>
  <c r="D49" i="1"/>
  <c r="E24" i="1"/>
  <c r="F24" i="1" s="1"/>
  <c r="E16" i="1"/>
  <c r="F35" i="1" l="1"/>
  <c r="F15" i="1"/>
  <c r="E51" i="1"/>
  <c r="D51" i="1"/>
  <c r="F51" i="1" l="1"/>
  <c r="F38" i="1"/>
  <c r="F41" i="1"/>
  <c r="F45" i="1"/>
  <c r="F49" i="1"/>
  <c r="F27" i="1"/>
  <c r="F28" i="1"/>
  <c r="F29" i="1"/>
  <c r="F30" i="1"/>
  <c r="F26" i="1"/>
  <c r="F16" i="1"/>
  <c r="F18" i="1"/>
  <c r="F19" i="1"/>
  <c r="F20" i="1"/>
  <c r="F21" i="1"/>
  <c r="F22" i="1"/>
  <c r="F23" i="1"/>
  <c r="F14" i="1"/>
</calcChain>
</file>

<file path=xl/sharedStrings.xml><?xml version="1.0" encoding="utf-8"?>
<sst xmlns="http://schemas.openxmlformats.org/spreadsheetml/2006/main" count="108" uniqueCount="77">
  <si>
    <t>ที่</t>
  </si>
  <si>
    <t>โครงการ การถวายความปลอดภัยพระมหากษัติริย์ และพระบรมวงศานุวงศ์</t>
  </si>
  <si>
    <t>การถวายความปลอดภัยได้อย่าง</t>
  </si>
  <si>
    <t>กิจกรรม การถวายความปลอดภัยพระมหากษัติริย์ และพระบรมวงศานุวงศ์</t>
  </si>
  <si>
    <t>มีประสิทธิภาพ สมพระเกียรติ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</si>
  <si>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</si>
  <si>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</si>
  <si>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ค่าใช้จ่ายสาธารณูปโภคลดลง</t>
  </si>
  <si>
    <t>โครงการรณรงค์ป้องกัน และแก้ไขปัญหาอุบัติเหตุทางถนน</t>
  </si>
  <si>
    <t>ป้องกันการเกิดอุบัติเหตุทางถนน</t>
  </si>
  <si>
    <t>แก้ไขปัญหายาเสพติดระดับชุมชน</t>
  </si>
  <si>
    <t>โครงการปฏิรูประบบงานตำรวจ</t>
  </si>
  <si>
    <t xml:space="preserve"> 2.1 งบดำเนินงาน</t>
  </si>
  <si>
    <t>โครงการ การศึกษาเพื่อต่อต้านการใช้ยาเสพติดในโรงเรียน</t>
  </si>
  <si>
    <t>(D"A"R"E. ประเทศไทยสำหรับเป็นค่าตอบแทนการสอนครูตำรวจ</t>
  </si>
  <si>
    <t>โครงการตำรวจประสานโรงเรียน (๑ ตำรวจ ๑ โรงเรียน)</t>
  </si>
  <si>
    <t>ทำให้โรงเรียนปลอดยาเสพติด</t>
  </si>
  <si>
    <t>โครงการชุมชนและมวลชนสัมพันธ์</t>
  </si>
  <si>
    <t>ทำให้ประชาชนมีความปลอดภัย</t>
  </si>
  <si>
    <t>มากยิ่งขึ้น</t>
  </si>
  <si>
    <t>ปัญหา/อุปสรรค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</si>
  <si>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</si>
  <si>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</si>
  <si>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</si>
  <si>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</si>
  <si>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แนวทางการแก้ข</t>
  </si>
  <si>
    <t>-ค่าล่วงเวลา</t>
  </si>
  <si>
    <t>-เบี้ยประชุมกรรมการ</t>
  </si>
  <si>
    <t>-เบี้ยเลี้ยงไปราชการ</t>
  </si>
  <si>
    <t>-ซ่อมยานพาหนะ</t>
  </si>
  <si>
    <t>-จ้างเหมา/บริการ</t>
  </si>
  <si>
    <t>-วัสดุน้ำมันเชื้อเพลิง</t>
  </si>
  <si>
    <t>-วัสดุเครื่องแต่งกาย</t>
  </si>
  <si>
    <t>-วัสดุจราจร</t>
  </si>
  <si>
    <t>-วัสดุอาหารผู้ต้องหา</t>
  </si>
  <si>
    <t>-ประกันภัยรถ</t>
  </si>
  <si>
    <t>-ตรวจวิเคราะห์ยา</t>
  </si>
  <si>
    <t>- ค่าตอบแทนคุ้มครองพยาน</t>
  </si>
  <si>
    <t>-ค่าตอบแทนนักจิตวิทยา</t>
  </si>
  <si>
    <t>- ค่าตอบแทนชันสูตรพลิกศพ</t>
  </si>
  <si>
    <t>-ค่าส่งหมายเรียกพยาน</t>
  </si>
  <si>
    <t>ช่วงเทศกาลปีใหม่</t>
  </si>
  <si>
    <t>เบิกจ่ายครบถ้วน</t>
  </si>
  <si>
    <t>ถั่วเฉลี่ยมางบค่าล่วงเวลา</t>
  </si>
  <si>
    <t>ปฏิบัติตามภารกิจได้</t>
  </si>
  <si>
    <t>ซ่อมยานพาหนะที่เสียหายจริง</t>
  </si>
  <si>
    <t>จ้างแม่บ้านทำความสะอาด</t>
  </si>
  <si>
    <t>จัดซื้อวัสดุสำนักงาน</t>
  </si>
  <si>
    <t>เบิกจ่ายน้ำมันปฏิบัติตามภารกิจงาน</t>
  </si>
  <si>
    <t>จัดซื้อเครื่องแต่งกาย</t>
  </si>
  <si>
    <t>จัดซื้อวัสดุจราจร</t>
  </si>
  <si>
    <t>จัดซื้ออาหารผู้ต้องหา</t>
  </si>
  <si>
    <t>จัดทำ พรบ.รถ</t>
  </si>
  <si>
    <t>เบิกจ่ายตามระเบียบ</t>
  </si>
  <si>
    <t>-วัสดุสำนักงาน</t>
  </si>
  <si>
    <t>-ค่าสาธารณูปโภค</t>
  </si>
  <si>
    <t>ไม่มี/ปัญหาอุปสรรค</t>
  </si>
  <si>
    <t xml:space="preserve">   ต่อการดำเนินมาตรการ คุ้มครองสิทธิ์</t>
  </si>
  <si>
    <t xml:space="preserve">    ความพึงพอใจของผู้เสียหาย พยานผู้ต้องหา</t>
  </si>
  <si>
    <t xml:space="preserve">    ตามหลักมนุษยชนในกระบวนการยุติธรรม</t>
  </si>
  <si>
    <t xml:space="preserve">    ความพึงพอใจของพนักงานสอบสวน</t>
  </si>
  <si>
    <t>อำนวยความยุติธรรมให้แก่ประชาชน</t>
  </si>
  <si>
    <t>เบิกเกินงบ/ถัวจากงบ OT</t>
  </si>
  <si>
    <t>-งานสอบสวน</t>
  </si>
  <si>
    <t>-งานป้องกันปราบปราม งานสืบสวน</t>
  </si>
  <si>
    <t>งานป้องกันปราบปราม สืบสวน</t>
  </si>
  <si>
    <t>โครงการตำบลยั่งยืนเพื่อแก้ไขปัญหายาเสพติดแบบ</t>
  </si>
  <si>
    <t>ครบวงจรตามยุทธศาสตร์ชาติ</t>
  </si>
  <si>
    <t>รวม</t>
  </si>
  <si>
    <t>ประจำปีงบประมาณ พ.ศ.๒๕๖๙ ไตรมาสที่  ๑-๒</t>
  </si>
  <si>
    <t>รายการ</t>
  </si>
  <si>
    <t>ข้อมูล ณ วันที่ ๓๑  มีนาคม   ๒๕๖๙</t>
  </si>
  <si>
    <t>ต.ค.68-มิ.ย.69</t>
  </si>
  <si>
    <t>รายงานผลการใช้จ่ายงบประมาณ สถานีตำรวจภูธรเฉลิมพระเกียรติ</t>
  </si>
  <si>
    <t>-</t>
  </si>
  <si>
    <t xml:space="preserve"> </t>
  </si>
  <si>
    <t>- ค่าตอบแทนสอบสวนคดีอาญา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</si>
</sst>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4"/>
      <color theme="1"/>
      <name val="Angsana New"/>
      <family val="1"/>
    </font>
    <font>
      <b/>
      <sz val="24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0" xfId="0" applyFont="1"/>
    <xf numFmtId="0" fontId="3" fillId="0" borderId="0" xfId="0" applyFont="1" applyAlignment="1">
      <alignment shrinkToFit="1"/>
    </xf>
    <xf numFmtId="0" fontId="3" fillId="0" borderId="0" xfId="0" applyFont="1" applyAlignment="1">
      <alignment horizontal="right" shrinkToFit="1"/>
    </xf>
    <xf numFmtId="0" fontId="3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right" shrinkToFi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shrinkToFit="1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2" borderId="9" xfId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shrinkToFit="1"/>
    </xf>
    <xf numFmtId="0" fontId="2" fillId="2" borderId="9" xfId="0" applyFont="1" applyFill="1" applyBorder="1" applyAlignment="1">
      <alignment horizontal="right" shrinkToFit="1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164" fontId="3" fillId="0" borderId="9" xfId="1" applyFont="1" applyFill="1" applyBorder="1" applyAlignment="1">
      <alignment horizontal="left"/>
    </xf>
    <xf numFmtId="164" fontId="3" fillId="0" borderId="11" xfId="1" applyFont="1" applyFill="1" applyBorder="1" applyAlignment="1">
      <alignment horizontal="center"/>
    </xf>
    <xf numFmtId="2" fontId="3" fillId="0" borderId="11" xfId="0" applyNumberFormat="1" applyFont="1" applyBorder="1" applyAlignment="1">
      <alignment horizontal="right" shrinkToFit="1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/>
    <xf numFmtId="164" fontId="3" fillId="0" borderId="11" xfId="1" applyFont="1" applyFill="1" applyBorder="1" applyAlignment="1">
      <alignment horizontal="left" vertical="center"/>
    </xf>
    <xf numFmtId="164" fontId="3" fillId="0" borderId="9" xfId="1" applyFont="1" applyFill="1" applyBorder="1" applyAlignment="1">
      <alignment horizontal="center" shrinkToFit="1"/>
    </xf>
    <xf numFmtId="164" fontId="3" fillId="0" borderId="11" xfId="1" applyFont="1" applyFill="1" applyBorder="1" applyAlignment="1">
      <alignment horizontal="right" vertical="center" shrinkToFit="1"/>
    </xf>
    <xf numFmtId="0" fontId="3" fillId="0" borderId="11" xfId="0" applyFont="1" applyBorder="1"/>
    <xf numFmtId="0" fontId="3" fillId="0" borderId="9" xfId="0" applyFont="1" applyBorder="1" applyAlignment="1">
      <alignment horizontal="center" vertical="center"/>
    </xf>
    <xf numFmtId="164" fontId="3" fillId="0" borderId="9" xfId="1" applyFont="1" applyFill="1" applyBorder="1" applyAlignment="1">
      <alignment horizontal="left" vertical="center"/>
    </xf>
    <xf numFmtId="164" fontId="3" fillId="0" borderId="11" xfId="1" applyFont="1" applyFill="1" applyBorder="1" applyAlignment="1">
      <alignment horizontal="center" vertical="center" shrinkToFit="1"/>
    </xf>
    <xf numFmtId="164" fontId="3" fillId="0" borderId="9" xfId="1" applyFont="1" applyFill="1" applyBorder="1" applyAlignment="1">
      <alignment vertical="center"/>
    </xf>
    <xf numFmtId="3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right" shrinkToFit="1"/>
    </xf>
    <xf numFmtId="164" fontId="2" fillId="0" borderId="9" xfId="1" applyFont="1" applyFill="1" applyBorder="1" applyAlignment="1">
      <alignment horizontal="center"/>
    </xf>
    <xf numFmtId="0" fontId="3" fillId="0" borderId="11" xfId="0" applyFont="1" applyBorder="1" applyAlignment="1">
      <alignment shrinkToFit="1"/>
    </xf>
    <xf numFmtId="0" fontId="3" fillId="0" borderId="5" xfId="0" quotePrefix="1" applyFont="1" applyBorder="1"/>
    <xf numFmtId="0" fontId="3" fillId="0" borderId="11" xfId="0" applyFont="1" applyBorder="1" applyAlignment="1">
      <alignment horizontal="center" shrinkToFit="1"/>
    </xf>
    <xf numFmtId="164" fontId="3" fillId="0" borderId="11" xfId="1" applyFont="1" applyFill="1" applyBorder="1" applyAlignment="1">
      <alignment horizontal="center" shrinkToFit="1"/>
    </xf>
    <xf numFmtId="164" fontId="3" fillId="0" borderId="11" xfId="1" quotePrefix="1" applyFont="1" applyFill="1" applyBorder="1" applyAlignment="1">
      <alignment horizontal="center"/>
    </xf>
    <xf numFmtId="164" fontId="3" fillId="0" borderId="9" xfId="1" applyFont="1" applyFill="1" applyBorder="1" applyAlignment="1">
      <alignment horizontal="center"/>
    </xf>
    <xf numFmtId="4" fontId="3" fillId="0" borderId="11" xfId="0" applyNumberFormat="1" applyFont="1" applyBorder="1" applyAlignment="1">
      <alignment horizontal="right"/>
    </xf>
    <xf numFmtId="164" fontId="3" fillId="0" borderId="11" xfId="1" applyFont="1" applyFill="1" applyBorder="1" applyAlignment="1">
      <alignment horizontal="right" shrinkToFit="1"/>
    </xf>
    <xf numFmtId="0" fontId="3" fillId="0" borderId="11" xfId="0" quotePrefix="1" applyFont="1" applyBorder="1"/>
    <xf numFmtId="164" fontId="3" fillId="0" borderId="11" xfId="1" applyFont="1" applyFill="1" applyBorder="1" applyAlignment="1">
      <alignment shrinkToFit="1"/>
    </xf>
    <xf numFmtId="0" fontId="2" fillId="0" borderId="11" xfId="0" applyFont="1" applyBorder="1" applyAlignment="1">
      <alignment horizontal="center"/>
    </xf>
    <xf numFmtId="0" fontId="3" fillId="0" borderId="4" xfId="0" quotePrefix="1" applyFont="1" applyBorder="1"/>
    <xf numFmtId="0" fontId="2" fillId="0" borderId="11" xfId="0" applyFont="1" applyBorder="1"/>
    <xf numFmtId="0" fontId="3" fillId="0" borderId="1" xfId="0" quotePrefix="1" applyFont="1" applyBorder="1"/>
    <xf numFmtId="164" fontId="3" fillId="0" borderId="11" xfId="1" applyFont="1" applyFill="1" applyBorder="1" applyAlignment="1">
      <alignment horizontal="left"/>
    </xf>
    <xf numFmtId="164" fontId="3" fillId="0" borderId="11" xfId="0" applyNumberFormat="1" applyFont="1" applyBorder="1" applyAlignment="1">
      <alignment horizontal="left" vertical="center"/>
    </xf>
    <xf numFmtId="164" fontId="3" fillId="0" borderId="11" xfId="0" applyNumberFormat="1" applyFont="1" applyBorder="1" applyAlignment="1">
      <alignment horizontal="left"/>
    </xf>
    <xf numFmtId="164" fontId="3" fillId="0" borderId="11" xfId="1" applyFont="1" applyFill="1" applyBorder="1"/>
    <xf numFmtId="164" fontId="3" fillId="0" borderId="11" xfId="0" applyNumberFormat="1" applyFont="1" applyBorder="1"/>
    <xf numFmtId="0" fontId="2" fillId="0" borderId="1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4" xfId="0" applyFont="1" applyBorder="1"/>
    <xf numFmtId="164" fontId="4" fillId="0" borderId="11" xfId="1" applyFont="1" applyFill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3" fillId="0" borderId="2" xfId="0" applyFont="1" applyBorder="1"/>
    <xf numFmtId="0" fontId="4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64" fontId="2" fillId="0" borderId="12" xfId="0" applyNumberFormat="1" applyFont="1" applyBorder="1"/>
    <xf numFmtId="164" fontId="2" fillId="0" borderId="12" xfId="1" applyFont="1" applyFill="1" applyBorder="1" applyAlignment="1">
      <alignment horizontal="right"/>
    </xf>
    <xf numFmtId="0" fontId="3" fillId="0" borderId="9" xfId="0" applyFont="1" applyBorder="1"/>
    <xf numFmtId="164" fontId="3" fillId="0" borderId="9" xfId="0" applyNumberFormat="1" applyFont="1" applyBorder="1"/>
    <xf numFmtId="3" fontId="3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shrinkToFit="1"/>
    </xf>
    <xf numFmtId="0" fontId="3" fillId="0" borderId="9" xfId="0" applyFont="1" applyBorder="1" applyAlignment="1">
      <alignment horizontal="right" shrinkToFit="1"/>
    </xf>
    <xf numFmtId="0" fontId="4" fillId="0" borderId="0" xfId="0" applyFont="1"/>
    <xf numFmtId="39" fontId="3" fillId="0" borderId="11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26</xdr:row>
      <xdr:rowOff>85725</xdr:rowOff>
    </xdr:from>
    <xdr:to>
      <xdr:col>2</xdr:col>
      <xdr:colOff>64769</xdr:colOff>
      <xdr:row>31</xdr:row>
      <xdr:rowOff>9525</xdr:rowOff>
    </xdr:to>
    <xdr:sp macro="" textlink="">
      <xdr:nvSpPr>
        <xdr:cNvPr id="2" name="วงเล็บปีกกาซ้า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362325" y="6715125"/>
          <a:ext cx="45719" cy="1066800"/>
        </a:xfrm>
        <a:prstGeom prst="leftBrace">
          <a:avLst/>
        </a:prstGeom>
        <a:solidFill>
          <a:srgbClr val="C00000"/>
        </a:solidFill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238125</xdr:colOff>
      <xdr:row>54</xdr:row>
      <xdr:rowOff>126159</xdr:rowOff>
    </xdr:from>
    <xdr:to>
      <xdr:col>1</xdr:col>
      <xdr:colOff>3184957</xdr:colOff>
      <xdr:row>60</xdr:row>
      <xdr:rowOff>217205</xdr:rowOff>
    </xdr:to>
    <xdr:sp macro="" textlink="">
      <xdr:nvSpPr>
        <xdr:cNvPr id="9" name="TextBox 5">
          <a:extLst>
            <a:ext uri="{FF2B5EF4-FFF2-40B4-BE49-F238E27FC236}">
              <a16:creationId xmlns:a16="http://schemas.microsoft.com/office/drawing/2014/main" id="{8E465302-09D8-48F8-A121-10411BCC6EC2}"/>
            </a:ext>
          </a:extLst>
        </xdr:cNvPr>
        <xdr:cNvSpPr txBox="1"/>
      </xdr:nvSpPr>
      <xdr:spPr>
        <a:xfrm>
          <a:off x="238125" y="13184934"/>
          <a:ext cx="3308782" cy="12721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Angsana New" pitchFamily="18" charset="-34"/>
              <a:cs typeface="Angsana New" pitchFamily="18" charset="-34"/>
            </a:rPr>
            <a:t>                ร.ต.อ.หญิง </a:t>
          </a:r>
          <a:r>
            <a:rPr lang="en-US" sz="1600">
              <a:latin typeface="Angsana New" pitchFamily="18" charset="-34"/>
              <a:cs typeface="Angsana New" pitchFamily="18" charset="-34"/>
            </a:rPr>
            <a:t> </a:t>
          </a:r>
          <a:r>
            <a:rPr lang="th-TH" sz="1600">
              <a:latin typeface="Angsana New" pitchFamily="18" charset="-34"/>
              <a:cs typeface="Angsana New" pitchFamily="18" charset="-34"/>
            </a:rPr>
            <a:t>                               </a:t>
          </a:r>
          <a:r>
            <a:rPr lang="en-US" sz="1600">
              <a:latin typeface="Angsana New" pitchFamily="18" charset="-34"/>
              <a:cs typeface="Angsana New" pitchFamily="18" charset="-34"/>
            </a:rPr>
            <a:t> </a:t>
          </a:r>
          <a:r>
            <a:rPr lang="th-TH" sz="1600">
              <a:latin typeface="Angsana New" pitchFamily="18" charset="-34"/>
              <a:cs typeface="Angsana New" pitchFamily="18" charset="-34"/>
            </a:rPr>
            <a:t>   ผู้รายงาน</a:t>
          </a:r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   ( วจนะ  วัฒนพฤกษ์  )</a:t>
          </a:r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   รอง สว.สส.ฯ ทนท.จนท.การเงินฯ สภ.เฉลิมพระเกียรติ</a:t>
          </a:r>
        </a:p>
      </xdr:txBody>
    </xdr:sp>
    <xdr:clientData/>
  </xdr:twoCellAnchor>
  <xdr:twoCellAnchor>
    <xdr:from>
      <xdr:col>3</xdr:col>
      <xdr:colOff>390525</xdr:colOff>
      <xdr:row>54</xdr:row>
      <xdr:rowOff>76200</xdr:rowOff>
    </xdr:from>
    <xdr:to>
      <xdr:col>5</xdr:col>
      <xdr:colOff>1285393</xdr:colOff>
      <xdr:row>60</xdr:row>
      <xdr:rowOff>166726</xdr:rowOff>
    </xdr:to>
    <xdr:sp macro="" textlink="">
      <xdr:nvSpPr>
        <xdr:cNvPr id="10" name="TextBox 7">
          <a:extLst>
            <a:ext uri="{FF2B5EF4-FFF2-40B4-BE49-F238E27FC236}">
              <a16:creationId xmlns:a16="http://schemas.microsoft.com/office/drawing/2014/main" id="{26D9D1AB-D79B-40A0-9C2F-25521957F665}"/>
            </a:ext>
          </a:extLst>
        </xdr:cNvPr>
        <xdr:cNvSpPr txBox="1"/>
      </xdr:nvSpPr>
      <xdr:spPr>
        <a:xfrm>
          <a:off x="6029325" y="13134975"/>
          <a:ext cx="3304693" cy="1271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Angsana New" pitchFamily="18" charset="-34"/>
              <a:cs typeface="Angsana New" pitchFamily="18" charset="-34"/>
            </a:rPr>
            <a:t>              พ.ต.อ.                                    ผู้ตรวจทาน</a:t>
          </a:r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      (  นคร   ภู่รัตน์  )</a:t>
          </a:r>
        </a:p>
        <a:p>
          <a:pPr algn="ctr"/>
          <a:r>
            <a:rPr lang="th-TH" sz="1600">
              <a:latin typeface="Angsana New" pitchFamily="18" charset="-34"/>
              <a:cs typeface="Angsana New" pitchFamily="18" charset="-34"/>
            </a:rPr>
            <a:t>     ผกก.สภ.เฉลิมพระเกียรติ</a:t>
          </a:r>
        </a:p>
      </xdr:txBody>
    </xdr:sp>
    <xdr:clientData/>
  </xdr:twoCellAnchor>
  <xdr:twoCellAnchor editAs="oneCell">
    <xdr:from>
      <xdr:col>4</xdr:col>
      <xdr:colOff>619125</xdr:colOff>
      <xdr:row>53</xdr:row>
      <xdr:rowOff>76200</xdr:rowOff>
    </xdr:from>
    <xdr:to>
      <xdr:col>5</xdr:col>
      <xdr:colOff>338786</xdr:colOff>
      <xdr:row>55</xdr:row>
      <xdr:rowOff>161208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71A4EDA7-F54B-4624-B910-44C5209D1B9F}"/>
            </a:ext>
          </a:extLst>
        </xdr:cNvPr>
        <xdr:cNvPicPr/>
      </xdr:nvPicPr>
      <xdr:blipFill>
        <a:blip xmlns:r="http://schemas.openxmlformats.org/officeDocument/2006/relationships" r:embed="rId1">
          <a:biLevel thresh="50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572375" y="12954000"/>
          <a:ext cx="815036" cy="446958"/>
        </a:xfrm>
        <a:prstGeom prst="rect">
          <a:avLst/>
        </a:prstGeom>
      </xdr:spPr>
    </xdr:pic>
    <xdr:clientData/>
  </xdr:twoCellAnchor>
  <xdr:twoCellAnchor>
    <xdr:from>
      <xdr:col>1</xdr:col>
      <xdr:colOff>1138714</xdr:colOff>
      <xdr:row>53</xdr:row>
      <xdr:rowOff>19050</xdr:rowOff>
    </xdr:from>
    <xdr:to>
      <xdr:col>1</xdr:col>
      <xdr:colOff>2276475</xdr:colOff>
      <xdr:row>56</xdr:row>
      <xdr:rowOff>47625</xdr:rowOff>
    </xdr:to>
    <xdr:pic>
      <xdr:nvPicPr>
        <xdr:cNvPr id="6" name="รูปภาพ 1">
          <a:extLst>
            <a:ext uri="{FF2B5EF4-FFF2-40B4-BE49-F238E27FC236}">
              <a16:creationId xmlns:a16="http://schemas.microsoft.com/office/drawing/2014/main" id="{DEAEFAEE-6CD6-4B13-8859-1DD4626A6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664" y="12811125"/>
          <a:ext cx="1137761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view="pageBreakPreview" topLeftCell="A29" zoomScaleNormal="100" zoomScaleSheetLayoutView="100" workbookViewId="0">
      <selection activeCell="C58" sqref="C58"/>
    </sheetView>
  </sheetViews>
  <sheetFormatPr defaultColWidth="9" defaultRowHeight="18"/>
  <cols>
    <col min="1" max="1" width="4.7109375" style="1" customWidth="1"/>
    <col min="2" max="2" width="45.42578125" style="1" customWidth="1"/>
    <col min="3" max="3" width="23.85546875" style="1" customWidth="1"/>
    <col min="4" max="4" width="17.28515625" style="1" customWidth="1"/>
    <col min="5" max="5" width="14.42578125" style="4" customWidth="1"/>
    <col min="6" max="6" width="22.28515625" style="5" customWidth="1"/>
    <col min="7" max="7" width="21" style="1" customWidth="1"/>
    <col min="8" max="16384" width="9" style="1"/>
  </cols>
  <sheetData>
    <row r="1" spans="1:7" ht="34.5">
      <c r="A1" s="76" t="s">
        <v>73</v>
      </c>
      <c r="B1" s="76"/>
      <c r="C1" s="76"/>
      <c r="D1" s="76"/>
      <c r="E1" s="76"/>
      <c r="F1" s="76"/>
      <c r="G1" s="76"/>
    </row>
    <row r="2" spans="1:7" ht="34.5">
      <c r="A2" s="76" t="s">
        <v>69</v>
      </c>
      <c r="B2" s="76"/>
      <c r="C2" s="76"/>
      <c r="D2" s="76"/>
      <c r="E2" s="76"/>
      <c r="F2" s="76"/>
      <c r="G2" s="76"/>
    </row>
    <row r="3" spans="1:7" ht="34.5">
      <c r="A3" s="76" t="s">
        <v>71</v>
      </c>
      <c r="B3" s="76"/>
      <c r="C3" s="76"/>
      <c r="D3" s="76"/>
      <c r="E3" s="76"/>
      <c r="F3" s="76"/>
      <c r="G3" s="76"/>
    </row>
    <row r="4" spans="1:7">
      <c r="A4" s="2"/>
      <c r="B4" s="3"/>
      <c r="C4" s="3"/>
    </row>
    <row r="5" spans="1:7">
      <c r="A5" s="7"/>
      <c r="B5" s="8"/>
      <c r="C5" s="8"/>
      <c r="D5" s="9"/>
      <c r="E5" s="10"/>
      <c r="F5" s="11"/>
      <c r="G5" s="8" t="s">
        <v>20</v>
      </c>
    </row>
    <row r="6" spans="1:7">
      <c r="A6" s="12" t="s">
        <v>0</v>
      </c>
      <c r="B6" s="13" t="s">
        <v>70</v>
      </c>
      <c r="C6" s="13" t="s">
        <v>21</v>
      </c>
      <c r="D6" s="13" t="s">
        <v>22</v>
      </c>
      <c r="E6" s="14" t="s">
        <v>23</v>
      </c>
      <c r="F6" s="14" t="s">
        <v>24</v>
      </c>
      <c r="G6" s="13" t="s">
        <v>25</v>
      </c>
    </row>
    <row r="7" spans="1:7">
      <c r="A7" s="15"/>
      <c r="B7" s="16"/>
      <c r="C7" s="17"/>
      <c r="D7" s="18"/>
      <c r="E7" s="19"/>
      <c r="F7" s="20"/>
      <c r="G7" s="16"/>
    </row>
    <row r="8" spans="1:7">
      <c r="A8" s="21">
        <v>1</v>
      </c>
      <c r="B8" s="22" t="s">
        <v>1</v>
      </c>
      <c r="C8" s="23" t="s">
        <v>2</v>
      </c>
      <c r="D8" s="75">
        <v>0</v>
      </c>
      <c r="E8" s="24" t="s">
        <v>74</v>
      </c>
      <c r="F8" s="25" t="s">
        <v>74</v>
      </c>
      <c r="G8" s="26" t="s">
        <v>56</v>
      </c>
    </row>
    <row r="9" spans="1:7">
      <c r="A9" s="27"/>
      <c r="B9" s="28" t="s">
        <v>3</v>
      </c>
      <c r="C9" s="29" t="s">
        <v>4</v>
      </c>
      <c r="D9" s="26"/>
      <c r="E9" s="30" t="s">
        <v>72</v>
      </c>
      <c r="F9" s="31"/>
      <c r="G9" s="32"/>
    </row>
    <row r="10" spans="1:7">
      <c r="A10" s="33"/>
      <c r="B10" s="28"/>
      <c r="C10" s="34"/>
      <c r="D10" s="26"/>
      <c r="E10" s="35"/>
      <c r="F10" s="31"/>
      <c r="G10" s="32"/>
    </row>
    <row r="11" spans="1:7">
      <c r="A11" s="33">
        <v>2</v>
      </c>
      <c r="B11" s="32" t="s">
        <v>5</v>
      </c>
      <c r="C11" s="36"/>
      <c r="D11" s="37"/>
      <c r="E11" s="30"/>
      <c r="F11" s="38"/>
      <c r="G11" s="26"/>
    </row>
    <row r="12" spans="1:7">
      <c r="A12" s="26"/>
      <c r="B12" s="22" t="s">
        <v>6</v>
      </c>
      <c r="C12" s="39"/>
      <c r="D12" s="26"/>
      <c r="E12" s="40"/>
      <c r="F12" s="38"/>
      <c r="G12" s="26"/>
    </row>
    <row r="13" spans="1:7">
      <c r="A13" s="26"/>
      <c r="B13" s="28" t="s">
        <v>12</v>
      </c>
      <c r="C13" s="40"/>
      <c r="D13" s="24"/>
      <c r="E13" s="40"/>
      <c r="F13" s="38"/>
      <c r="G13" s="26"/>
    </row>
    <row r="14" spans="1:7">
      <c r="A14" s="26"/>
      <c r="B14" s="41" t="s">
        <v>26</v>
      </c>
      <c r="C14" s="42" t="s">
        <v>42</v>
      </c>
      <c r="D14" s="24">
        <v>480000</v>
      </c>
      <c r="E14" s="43">
        <v>480000</v>
      </c>
      <c r="F14" s="25">
        <f>E14*100/D14</f>
        <v>100</v>
      </c>
      <c r="G14" s="26" t="s">
        <v>56</v>
      </c>
    </row>
    <row r="15" spans="1:7">
      <c r="A15" s="26"/>
      <c r="B15" s="41" t="s">
        <v>27</v>
      </c>
      <c r="C15" s="42" t="s">
        <v>42</v>
      </c>
      <c r="D15" s="44">
        <v>6000</v>
      </c>
      <c r="E15" s="43">
        <v>6000</v>
      </c>
      <c r="F15" s="25">
        <f>E15*100/D15</f>
        <v>100</v>
      </c>
      <c r="G15" s="26" t="s">
        <v>56</v>
      </c>
    </row>
    <row r="16" spans="1:7">
      <c r="A16" s="26"/>
      <c r="B16" s="41" t="s">
        <v>28</v>
      </c>
      <c r="C16" s="45" t="s">
        <v>44</v>
      </c>
      <c r="D16" s="24">
        <v>51600</v>
      </c>
      <c r="E16" s="43">
        <f>4416+2336+4424+8000+4424+3496+3496</f>
        <v>30592</v>
      </c>
      <c r="F16" s="25">
        <f t="shared" ref="F16:F49" si="0">E16*100/D16</f>
        <v>59.286821705426355</v>
      </c>
      <c r="G16" s="26" t="s">
        <v>56</v>
      </c>
    </row>
    <row r="17" spans="1:10">
      <c r="A17" s="26"/>
      <c r="B17" s="41" t="s">
        <v>29</v>
      </c>
      <c r="C17" s="45" t="s">
        <v>45</v>
      </c>
      <c r="D17" s="24">
        <v>9500</v>
      </c>
      <c r="E17" s="43" t="s">
        <v>74</v>
      </c>
      <c r="F17" s="25">
        <v>0</v>
      </c>
      <c r="G17" s="26" t="s">
        <v>56</v>
      </c>
    </row>
    <row r="18" spans="1:10">
      <c r="A18" s="26"/>
      <c r="B18" s="41" t="s">
        <v>30</v>
      </c>
      <c r="C18" s="45" t="s">
        <v>46</v>
      </c>
      <c r="D18" s="24">
        <v>21100</v>
      </c>
      <c r="E18" s="43">
        <v>21100</v>
      </c>
      <c r="F18" s="25">
        <f t="shared" si="0"/>
        <v>100</v>
      </c>
      <c r="G18" s="26" t="s">
        <v>62</v>
      </c>
    </row>
    <row r="19" spans="1:10">
      <c r="A19" s="26"/>
      <c r="B19" s="41" t="s">
        <v>54</v>
      </c>
      <c r="C19" s="45" t="s">
        <v>47</v>
      </c>
      <c r="D19" s="24">
        <v>3700</v>
      </c>
      <c r="E19" s="43">
        <v>3700</v>
      </c>
      <c r="F19" s="25">
        <f t="shared" si="0"/>
        <v>100</v>
      </c>
      <c r="G19" s="26" t="s">
        <v>62</v>
      </c>
    </row>
    <row r="20" spans="1:10" ht="21">
      <c r="A20" s="26"/>
      <c r="B20" s="41" t="s">
        <v>31</v>
      </c>
      <c r="C20" s="45" t="s">
        <v>48</v>
      </c>
      <c r="D20" s="24">
        <v>601300</v>
      </c>
      <c r="E20" s="43">
        <v>437200</v>
      </c>
      <c r="F20" s="25">
        <f t="shared" si="0"/>
        <v>72.709130217861301</v>
      </c>
      <c r="G20" s="26" t="s">
        <v>56</v>
      </c>
      <c r="I20" s="74"/>
    </row>
    <row r="21" spans="1:10">
      <c r="A21" s="26"/>
      <c r="B21" s="41" t="s">
        <v>32</v>
      </c>
      <c r="C21" s="45" t="s">
        <v>49</v>
      </c>
      <c r="D21" s="24">
        <v>77500</v>
      </c>
      <c r="E21" s="24">
        <v>77500</v>
      </c>
      <c r="F21" s="25">
        <f t="shared" si="0"/>
        <v>100</v>
      </c>
      <c r="G21" s="26" t="s">
        <v>56</v>
      </c>
    </row>
    <row r="22" spans="1:10">
      <c r="A22" s="26"/>
      <c r="B22" s="41" t="s">
        <v>33</v>
      </c>
      <c r="C22" s="45" t="s">
        <v>50</v>
      </c>
      <c r="D22" s="24">
        <v>2600</v>
      </c>
      <c r="E22" s="43">
        <v>0</v>
      </c>
      <c r="F22" s="25">
        <f t="shared" si="0"/>
        <v>0</v>
      </c>
      <c r="G22" s="26" t="s">
        <v>56</v>
      </c>
    </row>
    <row r="23" spans="1:10">
      <c r="A23" s="26"/>
      <c r="B23" s="41" t="s">
        <v>34</v>
      </c>
      <c r="C23" s="45" t="s">
        <v>51</v>
      </c>
      <c r="D23" s="24">
        <v>16400</v>
      </c>
      <c r="E23" s="47">
        <v>0</v>
      </c>
      <c r="F23" s="25">
        <f t="shared" si="0"/>
        <v>0</v>
      </c>
      <c r="G23" s="26" t="s">
        <v>56</v>
      </c>
    </row>
    <row r="24" spans="1:10">
      <c r="A24" s="26"/>
      <c r="B24" s="41" t="s">
        <v>35</v>
      </c>
      <c r="C24" s="45" t="s">
        <v>52</v>
      </c>
      <c r="D24" s="24">
        <v>0</v>
      </c>
      <c r="E24" s="43">
        <f>2257.28+1290</f>
        <v>3547.28</v>
      </c>
      <c r="F24" s="38" t="e">
        <f>+E24*100/D24</f>
        <v>#DIV/0!</v>
      </c>
      <c r="G24" s="26" t="s">
        <v>43</v>
      </c>
    </row>
    <row r="25" spans="1:10">
      <c r="A25" s="26"/>
      <c r="B25" s="41" t="s">
        <v>36</v>
      </c>
      <c r="C25" s="45" t="s">
        <v>53</v>
      </c>
      <c r="D25" s="24">
        <v>0</v>
      </c>
      <c r="E25" s="43">
        <v>0</v>
      </c>
      <c r="F25" s="25">
        <v>0</v>
      </c>
      <c r="G25" s="26" t="s">
        <v>43</v>
      </c>
    </row>
    <row r="26" spans="1:10">
      <c r="A26" s="26"/>
      <c r="B26" s="41" t="s">
        <v>55</v>
      </c>
      <c r="C26" s="29" t="s">
        <v>7</v>
      </c>
      <c r="D26" s="46">
        <v>27500</v>
      </c>
      <c r="E26" s="47">
        <v>27500</v>
      </c>
      <c r="F26" s="25">
        <f t="shared" si="0"/>
        <v>100</v>
      </c>
      <c r="G26" s="26" t="s">
        <v>62</v>
      </c>
    </row>
    <row r="27" spans="1:10">
      <c r="A27" s="26"/>
      <c r="B27" s="48" t="s">
        <v>37</v>
      </c>
      <c r="C27" s="40" t="s">
        <v>58</v>
      </c>
      <c r="D27" s="24">
        <v>13500</v>
      </c>
      <c r="E27" s="49">
        <v>13500</v>
      </c>
      <c r="F27" s="25">
        <f t="shared" si="0"/>
        <v>100</v>
      </c>
      <c r="G27" s="26" t="s">
        <v>56</v>
      </c>
    </row>
    <row r="28" spans="1:10">
      <c r="A28" s="50"/>
      <c r="B28" s="48" t="s">
        <v>38</v>
      </c>
      <c r="C28" s="40" t="s">
        <v>57</v>
      </c>
      <c r="D28" s="24">
        <v>1700</v>
      </c>
      <c r="E28" s="49">
        <v>1700</v>
      </c>
      <c r="F28" s="25">
        <f t="shared" si="0"/>
        <v>100</v>
      </c>
      <c r="G28" s="26" t="s">
        <v>56</v>
      </c>
    </row>
    <row r="29" spans="1:10">
      <c r="A29" s="26"/>
      <c r="B29" s="51" t="s">
        <v>39</v>
      </c>
      <c r="C29" s="40" t="s">
        <v>59</v>
      </c>
      <c r="D29" s="24">
        <v>16600</v>
      </c>
      <c r="E29" s="49">
        <v>16600</v>
      </c>
      <c r="F29" s="25">
        <f t="shared" si="0"/>
        <v>100</v>
      </c>
      <c r="G29" s="26" t="s">
        <v>56</v>
      </c>
    </row>
    <row r="30" spans="1:10">
      <c r="A30" s="52"/>
      <c r="B30" s="53" t="s">
        <v>40</v>
      </c>
      <c r="C30" s="40" t="s">
        <v>60</v>
      </c>
      <c r="D30" s="24">
        <v>900</v>
      </c>
      <c r="E30" s="49">
        <v>0</v>
      </c>
      <c r="F30" s="25">
        <f t="shared" si="0"/>
        <v>0</v>
      </c>
      <c r="G30" s="26" t="s">
        <v>56</v>
      </c>
    </row>
    <row r="31" spans="1:10">
      <c r="A31" s="52"/>
      <c r="B31" s="48" t="s">
        <v>76</v>
      </c>
      <c r="C31" s="24"/>
      <c r="D31" s="24">
        <v>0</v>
      </c>
      <c r="E31" s="43">
        <v>0</v>
      </c>
      <c r="F31" s="25">
        <v>0</v>
      </c>
      <c r="G31" s="26" t="s">
        <v>56</v>
      </c>
      <c r="J31" s="1" t="s">
        <v>75</v>
      </c>
    </row>
    <row r="32" spans="1:10">
      <c r="A32" s="52"/>
      <c r="B32" s="32"/>
      <c r="C32" s="24"/>
      <c r="D32" s="24"/>
      <c r="E32" s="30" t="s">
        <v>72</v>
      </c>
      <c r="F32" s="25"/>
      <c r="G32" s="26"/>
    </row>
    <row r="33" spans="1:7">
      <c r="A33" s="52"/>
      <c r="B33" s="32"/>
      <c r="C33" s="24"/>
      <c r="D33" s="24"/>
      <c r="E33" s="30"/>
      <c r="F33" s="25"/>
      <c r="G33" s="26"/>
    </row>
    <row r="34" spans="1:7">
      <c r="A34" s="50">
        <v>3</v>
      </c>
      <c r="B34" s="32" t="s">
        <v>11</v>
      </c>
      <c r="C34" s="40"/>
      <c r="D34" s="24"/>
      <c r="E34" s="49"/>
      <c r="F34" s="25"/>
      <c r="G34" s="26"/>
    </row>
    <row r="35" spans="1:7">
      <c r="A35" s="52"/>
      <c r="B35" s="48" t="s">
        <v>63</v>
      </c>
      <c r="C35" s="40" t="s">
        <v>61</v>
      </c>
      <c r="D35" s="24">
        <v>41800</v>
      </c>
      <c r="E35" s="30">
        <v>41800</v>
      </c>
      <c r="F35" s="25">
        <f t="shared" si="0"/>
        <v>100</v>
      </c>
      <c r="G35" s="26" t="s">
        <v>56</v>
      </c>
    </row>
    <row r="36" spans="1:7">
      <c r="A36" s="52"/>
      <c r="B36" s="48" t="s">
        <v>64</v>
      </c>
      <c r="C36" s="54" t="s">
        <v>65</v>
      </c>
      <c r="D36" s="24">
        <v>0</v>
      </c>
      <c r="E36" s="30">
        <v>0</v>
      </c>
      <c r="F36" s="25">
        <v>0</v>
      </c>
      <c r="G36" s="26" t="s">
        <v>56</v>
      </c>
    </row>
    <row r="37" spans="1:7">
      <c r="A37" s="52"/>
      <c r="B37" s="48"/>
      <c r="C37" s="24"/>
      <c r="D37" s="24"/>
      <c r="E37" s="30" t="s">
        <v>72</v>
      </c>
      <c r="F37" s="25"/>
      <c r="G37" s="26"/>
    </row>
    <row r="38" spans="1:7">
      <c r="A38" s="27">
        <v>4</v>
      </c>
      <c r="B38" s="32" t="s">
        <v>8</v>
      </c>
      <c r="C38" s="40" t="s">
        <v>9</v>
      </c>
      <c r="D38" s="24">
        <v>17000</v>
      </c>
      <c r="E38" s="49">
        <v>17000</v>
      </c>
      <c r="F38" s="25">
        <f t="shared" si="0"/>
        <v>100</v>
      </c>
      <c r="G38" s="26" t="s">
        <v>56</v>
      </c>
    </row>
    <row r="39" spans="1:7">
      <c r="A39" s="27"/>
      <c r="B39" s="32" t="s">
        <v>41</v>
      </c>
      <c r="C39" s="55"/>
      <c r="D39" s="24"/>
      <c r="E39" s="30" t="s">
        <v>72</v>
      </c>
      <c r="F39" s="25"/>
      <c r="G39" s="26"/>
    </row>
    <row r="40" spans="1:7">
      <c r="A40" s="26"/>
      <c r="B40" s="32"/>
      <c r="C40" s="56"/>
      <c r="D40" s="57"/>
      <c r="E40" s="40"/>
      <c r="F40" s="25"/>
      <c r="G40" s="32"/>
    </row>
    <row r="41" spans="1:7">
      <c r="A41" s="26">
        <v>5</v>
      </c>
      <c r="B41" s="32" t="s">
        <v>66</v>
      </c>
      <c r="C41" s="58" t="s">
        <v>10</v>
      </c>
      <c r="D41" s="24">
        <v>60000</v>
      </c>
      <c r="E41" s="49">
        <v>19800</v>
      </c>
      <c r="F41" s="25">
        <f t="shared" si="0"/>
        <v>33</v>
      </c>
      <c r="G41" s="26" t="s">
        <v>56</v>
      </c>
    </row>
    <row r="42" spans="1:7">
      <c r="A42" s="59"/>
      <c r="B42" s="60" t="s">
        <v>67</v>
      </c>
      <c r="C42" s="58"/>
      <c r="D42" s="57"/>
      <c r="E42" s="30" t="s">
        <v>72</v>
      </c>
      <c r="F42" s="25"/>
      <c r="G42" s="32"/>
    </row>
    <row r="43" spans="1:7">
      <c r="A43" s="26"/>
      <c r="B43" s="32"/>
      <c r="C43" s="56"/>
      <c r="D43" s="57"/>
      <c r="E43" s="40"/>
      <c r="F43" s="25"/>
      <c r="G43" s="32"/>
    </row>
    <row r="44" spans="1:7">
      <c r="A44" s="26"/>
      <c r="B44" s="32"/>
      <c r="C44" s="56"/>
      <c r="D44" s="57"/>
      <c r="E44" s="40"/>
      <c r="F44" s="25"/>
      <c r="G44" s="32"/>
    </row>
    <row r="45" spans="1:7" ht="21">
      <c r="A45" s="50">
        <v>6</v>
      </c>
      <c r="B45" s="61" t="s">
        <v>13</v>
      </c>
      <c r="C45" s="40" t="s">
        <v>16</v>
      </c>
      <c r="D45" s="62">
        <f>7800+7800</f>
        <v>15600</v>
      </c>
      <c r="E45" s="49">
        <v>15600</v>
      </c>
      <c r="F45" s="25">
        <f t="shared" si="0"/>
        <v>100</v>
      </c>
      <c r="G45" s="26" t="s">
        <v>56</v>
      </c>
    </row>
    <row r="46" spans="1:7" ht="21">
      <c r="A46" s="26"/>
      <c r="B46" s="61" t="s">
        <v>14</v>
      </c>
      <c r="C46" s="63"/>
      <c r="D46" s="62"/>
      <c r="E46" s="30" t="s">
        <v>72</v>
      </c>
      <c r="F46" s="25"/>
      <c r="G46" s="26"/>
    </row>
    <row r="47" spans="1:7" ht="21">
      <c r="A47" s="26"/>
      <c r="B47" s="64" t="s">
        <v>15</v>
      </c>
      <c r="C47" s="65"/>
      <c r="D47" s="62"/>
      <c r="E47" s="40"/>
      <c r="F47" s="25"/>
      <c r="G47" s="26"/>
    </row>
    <row r="48" spans="1:7">
      <c r="A48" s="27"/>
      <c r="B48" s="32"/>
      <c r="C48" s="55"/>
      <c r="D48" s="24"/>
      <c r="E48" s="40"/>
      <c r="F48" s="25"/>
      <c r="G48" s="26"/>
    </row>
    <row r="49" spans="1:10">
      <c r="A49" s="27">
        <v>7</v>
      </c>
      <c r="B49" s="32" t="s">
        <v>17</v>
      </c>
      <c r="C49" s="40" t="s">
        <v>18</v>
      </c>
      <c r="D49" s="54">
        <f>23200+10400</f>
        <v>33600</v>
      </c>
      <c r="E49" s="49">
        <f>4800+8000+7200</f>
        <v>20000</v>
      </c>
      <c r="F49" s="25">
        <f t="shared" si="0"/>
        <v>59.523809523809526</v>
      </c>
      <c r="G49" s="26" t="s">
        <v>56</v>
      </c>
    </row>
    <row r="50" spans="1:10">
      <c r="A50" s="26"/>
      <c r="B50" s="32"/>
      <c r="C50" s="40" t="s">
        <v>19</v>
      </c>
      <c r="D50" s="32"/>
      <c r="E50" s="30" t="s">
        <v>72</v>
      </c>
      <c r="F50" s="38"/>
      <c r="G50" s="32"/>
    </row>
    <row r="51" spans="1:10" ht="18.75" thickBot="1">
      <c r="A51" s="66"/>
      <c r="B51" s="66" t="s">
        <v>68</v>
      </c>
      <c r="C51" s="67"/>
      <c r="D51" s="68">
        <f>SUM(D8:D50)</f>
        <v>1497900</v>
      </c>
      <c r="E51" s="68">
        <f>SUM(E8:E50)</f>
        <v>1233139.28</v>
      </c>
      <c r="F51" s="68">
        <f>E51*100/D51</f>
        <v>82.324539688897787</v>
      </c>
      <c r="G51" s="66"/>
    </row>
    <row r="52" spans="1:10" ht="14.1" customHeight="1" thickTop="1">
      <c r="A52" s="21"/>
      <c r="B52" s="69"/>
      <c r="C52" s="70"/>
      <c r="D52" s="71"/>
      <c r="E52" s="72"/>
      <c r="F52" s="73"/>
      <c r="G52" s="21"/>
    </row>
    <row r="53" spans="1:10" ht="14.1" customHeight="1">
      <c r="A53" s="27"/>
      <c r="B53" s="32"/>
      <c r="C53" s="55"/>
      <c r="D53" s="26"/>
      <c r="E53" s="40"/>
      <c r="F53" s="38"/>
      <c r="G53" s="26"/>
    </row>
    <row r="54" spans="1:10" customFormat="1" ht="15"/>
    <row r="55" spans="1:10" customFormat="1" ht="15"/>
    <row r="56" spans="1:10" customFormat="1" ht="15"/>
    <row r="57" spans="1:10" customFormat="1" ht="15"/>
    <row r="58" spans="1:10" customFormat="1" ht="15"/>
    <row r="59" spans="1:10">
      <c r="C59" s="6"/>
      <c r="E59" s="1"/>
      <c r="F59" s="1"/>
      <c r="I59" s="4"/>
      <c r="J59" s="4"/>
    </row>
  </sheetData>
  <mergeCells count="3">
    <mergeCell ref="A1:G1"/>
    <mergeCell ref="A2:G2"/>
    <mergeCell ref="A3:G3"/>
  </mergeCells>
  <pageMargins left="0.38" right="0.15748031496062992" top="0.47244094488188981" bottom="0.47244094488188981" header="0.31496062992125984" footer="0.31496062992125984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รายงานผลการใช้จ่าย ไตรมาส2</vt:lpstr>
      <vt:lpstr>'รายงานผลการใช้จ่าย ไตรมาส2'!Print_Area</vt:lpstr>
      <vt:lpstr>'รายงานผลการใช้จ่าย ไตรมาส2'!Print_Titles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nakorn poorat</cp:lastModifiedBy>
  <cp:lastPrinted>2026-06-23T03:03:21Z</cp:lastPrinted>
  <dcterms:created xsi:type="dcterms:W3CDTF">2023-05-30T14:11:18Z</dcterms:created>
  <dcterms:modified xsi:type="dcterms:W3CDTF">2026-06-24T13:41:27Z</dcterms:modified>
</cp:coreProperties>
</file>